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katayama0383\Desktop\R06経営分析\【経営比較分析表】2023_014338_47_1718\"/>
    </mc:Choice>
  </mc:AlternateContent>
  <xr:revisionPtr revIDLastSave="0" documentId="13_ncr:1_{4E4EAC4C-98E4-4059-8527-C81C4E8257BE}" xr6:coauthVersionLast="45" xr6:coauthVersionMax="45" xr10:uidLastSave="{00000000-0000-0000-0000-000000000000}"/>
  <workbookProtection workbookAlgorithmName="SHA-512" workbookHashValue="BJADAEQcKJlUbc319e2cNY8/nGkLtdheHSceAPGKF/tHV9jvYYaxE0/tB67Z576rHxLJoS10mXTc2WMghm27MQ==" workbookSaltValue="1Wjx7qF0PIEEHAfUE/fsqA=="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AL10" i="4" s="1"/>
  <c r="U6" i="5"/>
  <c r="BB8" i="4" s="1"/>
  <c r="T6" i="5"/>
  <c r="S6" i="5"/>
  <c r="AL8" i="4" s="1"/>
  <c r="R6" i="5"/>
  <c r="AD10" i="4" s="1"/>
  <c r="Q6" i="5"/>
  <c r="W10" i="4" s="1"/>
  <c r="P6" i="5"/>
  <c r="P10" i="4" s="1"/>
  <c r="O6" i="5"/>
  <c r="I10" i="4" s="1"/>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BB10" i="4"/>
  <c r="AT10" i="4"/>
  <c r="AT8" i="4"/>
  <c r="W8" i="4"/>
  <c r="P8" i="4"/>
</calcChain>
</file>

<file path=xl/sharedStrings.xml><?xml version="1.0" encoding="utf-8"?>
<sst xmlns="http://schemas.openxmlformats.org/spreadsheetml/2006/main" count="247" uniqueCount="120">
  <si>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</si>
  <si>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</si>
  <si>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</si>
  <si>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</si>
  <si>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</si>
  <si>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</si>
  <si>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</si>
  <si>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</si>
  <si>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</si>
  <si>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</si>
  <si>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</si>
  <si>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</si>
  <si>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</si>
  <si>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</si>
  <si>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</si>
  <si>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</si>
  <si>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</si>
  <si>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</si>
  <si>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</si>
  <si>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</si>
  <si>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</si>
  <si>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</si>
  <si>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</si>
  <si>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</si>
  <si>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</si>
  <si>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</si>
  <si>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</si>
  <si>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</si>
  <si>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</si>
  <si>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</si>
  <si>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</si>
  <si>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</si>
  <si>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</si>
  <si>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</si>
  <si>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</si>
  <si>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</si>
  <si>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</si>
  <si>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</si>
  <si>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</si>
  <si>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</si>
  <si>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</si>
  <si>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</si>
  <si>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</si>
  <si>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</si>
  <si>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</si>
  <si>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</si>
  <si>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</si>
  <si>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</si>
  <si>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</si>
  <si>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</si>
  <si>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</si>
  <si>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</si>
  <si>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</si>
  <si>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</si>
  <si>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</si>
  <si>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</si>
  <si>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</si>
  <si>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</si>
  <si>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</si>
  <si>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</si>
  <si>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</si>
  <si>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</si>
  <si>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</si>
  <si>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</si>
  <si>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</si>
  <si>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</si>
  <si>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</si>
  <si>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</si>
  <si>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</si>
  <si>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</si>
  <si>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</si>
  <si>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</si>
  <si>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</si>
  <si>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</si>
  <si>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</si>
  <si>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</si>
  <si>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</si>
  <si>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</si>
  <si>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</si>
  <si>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</si>
  <si>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</si>
  <si>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</si>
  <si>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</si>
  <si>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</si>
  <si>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</si>
  <si>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</si>
  <si>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</si>
  <si>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</si>
  <si>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</si>
  <si>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</si>
  <si>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</si>
  <si>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</si>
  <si>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</si>
  <si>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</si>
  <si>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</si>
  <si>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</si>
  <si>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</si>
  <si>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</si>
  <si>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</si>
  <si>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妹背牛町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</si>
  <si>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</si>
  <si>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</si>
  <si>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</si>
  <si>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</si>
  <si>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</si>
  <si>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</si>
  <si>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</si>
  <si>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</si>
  <si>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</si>
  <si>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</si>
  <si>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</si>
  <si>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</si>
  <si>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</si>
  <si>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</si>
  <si>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</si>
  <si>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</si>
  <si>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</si>
  <si>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本町の農業集落排水処理区域以外(農家地区)については、平成16年度に国の補助事業により、57基設置した合併処理浄化槽であり、設置した農家が離農などにより水洗化率が減少するが、現在50基で増加することは無いため、水洗化率が上昇することは無い状況です。
また、水洗化率が令和3年度から令和4年度にかけて急上昇した要因は、個別排水処理事業と特定地域生活排水処理事業の区域内人口を全体から各事業人口へ按分したためです。</t>
    <rPh sb="170" eb="172">
      <t>チイキ</t>
    </rPh>
    <rPh sb="176" eb="178">
      <t>ショリ</t>
    </rPh>
    <phoneticPr fontId="4"/>
  </si>
  <si>
    <t>　合併処理浄化槽は、環境省の「生活排水処理施設整備計画策定マニュアル」によると耐用年数は30年以上となっているため、耐用年数を超える資産はありません。</t>
  </si>
  <si>
    <t>　現在では、一般会計からの繰入をしている状況ですが、平成16年単年度の事業であり、毎年の償還額が29年度以降は今までの半分以下となり大幅に経営改善がされています。しかし、ブロワーなどの更新時期には、臨時的に経費がかかることから、更なる改善策が必要となります。
　令和6年度より企業会計適用となります。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</si>
</sst>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90-40A6-A196-90D763096C1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590-40A6-A196-90D763096C1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58.06</c:v>
                </c:pt>
                <c:pt idx="1">
                  <c:v>57.38</c:v>
                </c:pt>
                <c:pt idx="2">
                  <c:v>56.45</c:v>
                </c:pt>
                <c:pt idx="3">
                  <c:v>55.56</c:v>
                </c:pt>
                <c:pt idx="4">
                  <c:v>53.97</c:v>
                </c:pt>
              </c:numCache>
            </c:numRef>
          </c:val>
          <c:extLst>
            <c:ext xmlns:c16="http://schemas.microsoft.com/office/drawing/2014/chart" uri="{C3380CC4-5D6E-409C-BE32-E72D297353CC}">
              <c16:uniqueId val="{00000000-1D99-4DC0-B849-2879F8CE4B3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59.64</c:v>
                </c:pt>
                <c:pt idx="1">
                  <c:v>58.19</c:v>
                </c:pt>
                <c:pt idx="2">
                  <c:v>56.52</c:v>
                </c:pt>
                <c:pt idx="3">
                  <c:v>88.45</c:v>
                </c:pt>
                <c:pt idx="4">
                  <c:v>54.08</c:v>
                </c:pt>
              </c:numCache>
            </c:numRef>
          </c:val>
          <c:smooth val="0"/>
          <c:extLst>
            <c:ext xmlns:c16="http://schemas.microsoft.com/office/drawing/2014/chart" uri="{C3380CC4-5D6E-409C-BE32-E72D297353CC}">
              <c16:uniqueId val="{00000001-1D99-4DC0-B849-2879F8CE4B3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21.57</c:v>
                </c:pt>
                <c:pt idx="1">
                  <c:v>22.4</c:v>
                </c:pt>
                <c:pt idx="2">
                  <c:v>23.45</c:v>
                </c:pt>
                <c:pt idx="3">
                  <c:v>75.739999999999995</c:v>
                </c:pt>
                <c:pt idx="4">
                  <c:v>74.040000000000006</c:v>
                </c:pt>
              </c:numCache>
            </c:numRef>
          </c:val>
          <c:extLst>
            <c:ext xmlns:c16="http://schemas.microsoft.com/office/drawing/2014/chart" uri="{C3380CC4-5D6E-409C-BE32-E72D297353CC}">
              <c16:uniqueId val="{00000000-3B1C-4371-AEF6-E2F92FDF970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90.63</c:v>
                </c:pt>
                <c:pt idx="1">
                  <c:v>87.8</c:v>
                </c:pt>
                <c:pt idx="2">
                  <c:v>88.43</c:v>
                </c:pt>
                <c:pt idx="3">
                  <c:v>90.34</c:v>
                </c:pt>
                <c:pt idx="4">
                  <c:v>90.57</c:v>
                </c:pt>
              </c:numCache>
            </c:numRef>
          </c:val>
          <c:smooth val="0"/>
          <c:extLst>
            <c:ext xmlns:c16="http://schemas.microsoft.com/office/drawing/2014/chart" uri="{C3380CC4-5D6E-409C-BE32-E72D297353CC}">
              <c16:uniqueId val="{00000001-3B1C-4371-AEF6-E2F92FDF970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002-481D-9FE2-F5CE833F2DF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02-481D-9FE2-F5CE833F2DF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B4-4362-8001-19EE24B5EAE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B4-4362-8001-19EE24B5EAE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1D-4C1C-8D90-3C320D24061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1D-4C1C-8D90-3C320D24061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C2-4BB1-B1D0-5F7D0C37235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C2-4BB1-B1D0-5F7D0C37235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88-450D-9EF0-C2C4EE42A76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88-450D-9EF0-C2C4EE42A76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3C-4FE2-9C3C-A6902265BBD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270.57</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403C-4FE2-9C3C-A6902265BBD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84.64</c:v>
                </c:pt>
                <c:pt idx="1">
                  <c:v>88.31</c:v>
                </c:pt>
                <c:pt idx="2">
                  <c:v>87.36</c:v>
                </c:pt>
                <c:pt idx="3">
                  <c:v>81.180000000000007</c:v>
                </c:pt>
                <c:pt idx="4">
                  <c:v>71.930000000000007</c:v>
                </c:pt>
              </c:numCache>
            </c:numRef>
          </c:val>
          <c:extLst>
            <c:ext xmlns:c16="http://schemas.microsoft.com/office/drawing/2014/chart" uri="{C3380CC4-5D6E-409C-BE32-E72D297353CC}">
              <c16:uniqueId val="{00000000-5629-44A2-9DDA-F562AFDA657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62.5</c:v>
                </c:pt>
                <c:pt idx="1">
                  <c:v>60.59</c:v>
                </c:pt>
                <c:pt idx="2">
                  <c:v>60</c:v>
                </c:pt>
                <c:pt idx="3">
                  <c:v>59.01</c:v>
                </c:pt>
                <c:pt idx="4">
                  <c:v>56.06</c:v>
                </c:pt>
              </c:numCache>
            </c:numRef>
          </c:val>
          <c:smooth val="0"/>
          <c:extLst>
            <c:ext xmlns:c16="http://schemas.microsoft.com/office/drawing/2014/chart" uri="{C3380CC4-5D6E-409C-BE32-E72D297353CC}">
              <c16:uniqueId val="{00000001-5629-44A2-9DDA-F562AFDA657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254.75</c:v>
                </c:pt>
                <c:pt idx="1">
                  <c:v>247.58</c:v>
                </c:pt>
                <c:pt idx="2">
                  <c:v>251.71</c:v>
                </c:pt>
                <c:pt idx="3">
                  <c:v>268.2</c:v>
                </c:pt>
                <c:pt idx="4">
                  <c:v>282.63</c:v>
                </c:pt>
              </c:numCache>
            </c:numRef>
          </c:val>
          <c:extLst>
            <c:ext xmlns:c16="http://schemas.microsoft.com/office/drawing/2014/chart" uri="{C3380CC4-5D6E-409C-BE32-E72D297353CC}">
              <c16:uniqueId val="{00000000-721E-4E9A-B8A6-96D3DD3AF48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269.33</c:v>
                </c:pt>
                <c:pt idx="1">
                  <c:v>280.23</c:v>
                </c:pt>
                <c:pt idx="2">
                  <c:v>282.70999999999998</c:v>
                </c:pt>
                <c:pt idx="3">
                  <c:v>291.82</c:v>
                </c:pt>
                <c:pt idx="4">
                  <c:v>304.36</c:v>
                </c:pt>
              </c:numCache>
            </c:numRef>
          </c:val>
          <c:smooth val="0"/>
          <c:extLst>
            <c:ext xmlns:c16="http://schemas.microsoft.com/office/drawing/2014/chart" uri="{C3380CC4-5D6E-409C-BE32-E72D297353CC}">
              <c16:uniqueId val="{00000001-721E-4E9A-B8A6-96D3DD3AF48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北海道　妹背牛町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法非適用</v>
      </c>
      <c r="C8" s="39"/>
      <c r="D8" s="39"/>
      <c r="E8" s="39"/>
      <c r="F8" s="39"/>
      <c r="G8" s="39"/>
      <c r="H8" s="39"/>
      <c r="I8" s="39" t="str">
        <f>データ!J6</f>
        <v>下水道事業</v>
      </c>
      <c r="J8" s="39"/>
      <c r="K8" s="39"/>
      <c r="L8" s="39"/>
      <c r="M8" s="39"/>
      <c r="N8" s="39"/>
      <c r="O8" s="39"/>
      <c r="P8" s="39" t="str">
        <f>データ!K6</f>
        <v>特定地域生活排水処理</v>
      </c>
      <c r="Q8" s="39"/>
      <c r="R8" s="39"/>
      <c r="S8" s="39"/>
      <c r="T8" s="39"/>
      <c r="U8" s="39"/>
      <c r="V8" s="39"/>
      <c r="W8" s="39" t="str">
        <f>データ!L6</f>
        <v>K2</v>
      </c>
      <c r="X8" s="39"/>
      <c r="Y8" s="39"/>
      <c r="Z8" s="39"/>
      <c r="AA8" s="39"/>
      <c r="AB8" s="39"/>
      <c r="AC8" s="39"/>
      <c r="AD8" s="40" t="str">
        <f>データ!$M$6</f>
        <v>非設置</v>
      </c>
      <c r="AE8" s="40"/>
      <c r="AF8" s="40"/>
      <c r="AG8" s="40"/>
      <c r="AH8" s="40"/>
      <c r="AI8" s="40"/>
      <c r="AJ8" s="40"/>
      <c r="AK8" s="3"/>
      <c r="AL8" s="41">
        <f>データ!S6</f>
        <v>2635</v>
      </c>
      <c r="AM8" s="41"/>
      <c r="AN8" s="41"/>
      <c r="AO8" s="41"/>
      <c r="AP8" s="41"/>
      <c r="AQ8" s="41"/>
      <c r="AR8" s="41"/>
      <c r="AS8" s="41"/>
      <c r="AT8" s="34">
        <f>データ!T6</f>
        <v>48.64</v>
      </c>
      <c r="AU8" s="34"/>
      <c r="AV8" s="34"/>
      <c r="AW8" s="34"/>
      <c r="AX8" s="34"/>
      <c r="AY8" s="34"/>
      <c r="AZ8" s="34"/>
      <c r="BA8" s="34"/>
      <c r="BB8" s="34">
        <f>データ!U6</f>
        <v>54.17</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t="str">
        <f>データ!O6</f>
        <v>該当数値なし</v>
      </c>
      <c r="J10" s="34"/>
      <c r="K10" s="34"/>
      <c r="L10" s="34"/>
      <c r="M10" s="34"/>
      <c r="N10" s="34"/>
      <c r="O10" s="34"/>
      <c r="P10" s="34">
        <f>データ!P6</f>
        <v>9.19</v>
      </c>
      <c r="Q10" s="34"/>
      <c r="R10" s="34"/>
      <c r="S10" s="34"/>
      <c r="T10" s="34"/>
      <c r="U10" s="34"/>
      <c r="V10" s="34"/>
      <c r="W10" s="34">
        <f>データ!Q6</f>
        <v>100</v>
      </c>
      <c r="X10" s="34"/>
      <c r="Y10" s="34"/>
      <c r="Z10" s="34"/>
      <c r="AA10" s="34"/>
      <c r="AB10" s="34"/>
      <c r="AC10" s="34"/>
      <c r="AD10" s="41">
        <f>データ!R6</f>
        <v>4620</v>
      </c>
      <c r="AE10" s="41"/>
      <c r="AF10" s="41"/>
      <c r="AG10" s="41"/>
      <c r="AH10" s="41"/>
      <c r="AI10" s="41"/>
      <c r="AJ10" s="41"/>
      <c r="AK10" s="2"/>
      <c r="AL10" s="41">
        <f>データ!V6</f>
        <v>235</v>
      </c>
      <c r="AM10" s="41"/>
      <c r="AN10" s="41"/>
      <c r="AO10" s="41"/>
      <c r="AP10" s="41"/>
      <c r="AQ10" s="41"/>
      <c r="AR10" s="41"/>
      <c r="AS10" s="41"/>
      <c r="AT10" s="34">
        <f>データ!W6</f>
        <v>47.11</v>
      </c>
      <c r="AU10" s="34"/>
      <c r="AV10" s="34"/>
      <c r="AW10" s="34"/>
      <c r="AX10" s="34"/>
      <c r="AY10" s="34"/>
      <c r="AZ10" s="34"/>
      <c r="BA10" s="34"/>
      <c r="BB10" s="34">
        <f>データ!X6</f>
        <v>4.99</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117</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118</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119</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【349.83】</v>
      </c>
      <c r="I86" s="12" t="str">
        <f>データ!CA6</f>
        <v>【53.65】</v>
      </c>
      <c r="J86" s="12" t="str">
        <f>データ!CL6</f>
        <v>【307.86】</v>
      </c>
      <c r="K86" s="12" t="str">
        <f>データ!CW6</f>
        <v>【54.61】</v>
      </c>
      <c r="L86" s="12" t="str">
        <f>データ!DH6</f>
        <v>【85.31】</v>
      </c>
      <c r="M86" s="12" t="s">
        <v>44</v>
      </c>
      <c r="N86" s="12" t="s">
        <v>45</v>
      </c>
      <c r="O86" s="12" t="str">
        <f>データ!EO6</f>
        <v>【-】</v>
      </c>
    </row>
  </sheetData>
  <sheetProtection algorithmName="SHA-512" hashValue="mGbnZavkepCUgiEryadCVhNeqzrvSadpPo3pw3z+cd/dHca/cPr9bepjvCjOMC6KQgc8lJ79iGzMhikJRLV5GA==" saltValue="fFiLxRl+3kFvlXIG8eRon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57</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58</v>
      </c>
      <c r="B4" s="16"/>
      <c r="C4" s="16"/>
      <c r="D4" s="16"/>
      <c r="E4" s="16"/>
      <c r="F4" s="16"/>
      <c r="G4" s="16"/>
      <c r="H4" s="75"/>
      <c r="I4" s="76"/>
      <c r="J4" s="76"/>
      <c r="K4" s="76"/>
      <c r="L4" s="76"/>
      <c r="M4" s="76"/>
      <c r="N4" s="76"/>
      <c r="O4" s="76"/>
      <c r="P4" s="76"/>
      <c r="Q4" s="76"/>
      <c r="R4" s="76"/>
      <c r="S4" s="76"/>
      <c r="T4" s="76"/>
      <c r="U4" s="76"/>
      <c r="V4" s="76"/>
      <c r="W4" s="76"/>
      <c r="X4" s="77"/>
      <c r="Y4" s="71" t="s">
        <v>59</v>
      </c>
      <c r="Z4" s="71"/>
      <c r="AA4" s="71"/>
      <c r="AB4" s="71"/>
      <c r="AC4" s="71"/>
      <c r="AD4" s="71"/>
      <c r="AE4" s="71"/>
      <c r="AF4" s="71"/>
      <c r="AG4" s="71"/>
      <c r="AH4" s="71"/>
      <c r="AI4" s="71"/>
      <c r="AJ4" s="71" t="s">
        <v>60</v>
      </c>
      <c r="AK4" s="71"/>
      <c r="AL4" s="71"/>
      <c r="AM4" s="71"/>
      <c r="AN4" s="71"/>
      <c r="AO4" s="71"/>
      <c r="AP4" s="71"/>
      <c r="AQ4" s="71"/>
      <c r="AR4" s="71"/>
      <c r="AS4" s="71"/>
      <c r="AT4" s="71"/>
      <c r="AU4" s="71" t="s">
        <v>61</v>
      </c>
      <c r="AV4" s="71"/>
      <c r="AW4" s="71"/>
      <c r="AX4" s="71"/>
      <c r="AY4" s="71"/>
      <c r="AZ4" s="71"/>
      <c r="BA4" s="71"/>
      <c r="BB4" s="71"/>
      <c r="BC4" s="71"/>
      <c r="BD4" s="71"/>
      <c r="BE4" s="71"/>
      <c r="BF4" s="71" t="s">
        <v>62</v>
      </c>
      <c r="BG4" s="71"/>
      <c r="BH4" s="71"/>
      <c r="BI4" s="71"/>
      <c r="BJ4" s="71"/>
      <c r="BK4" s="71"/>
      <c r="BL4" s="71"/>
      <c r="BM4" s="71"/>
      <c r="BN4" s="71"/>
      <c r="BO4" s="71"/>
      <c r="BP4" s="71"/>
      <c r="BQ4" s="71" t="s">
        <v>63</v>
      </c>
      <c r="BR4" s="71"/>
      <c r="BS4" s="71"/>
      <c r="BT4" s="71"/>
      <c r="BU4" s="71"/>
      <c r="BV4" s="71"/>
      <c r="BW4" s="71"/>
      <c r="BX4" s="71"/>
      <c r="BY4" s="71"/>
      <c r="BZ4" s="71"/>
      <c r="CA4" s="71"/>
      <c r="CB4" s="71" t="s">
        <v>64</v>
      </c>
      <c r="CC4" s="71"/>
      <c r="CD4" s="71"/>
      <c r="CE4" s="71"/>
      <c r="CF4" s="71"/>
      <c r="CG4" s="71"/>
      <c r="CH4" s="71"/>
      <c r="CI4" s="71"/>
      <c r="CJ4" s="71"/>
      <c r="CK4" s="71"/>
      <c r="CL4" s="71"/>
      <c r="CM4" s="71" t="s">
        <v>65</v>
      </c>
      <c r="CN4" s="71"/>
      <c r="CO4" s="71"/>
      <c r="CP4" s="71"/>
      <c r="CQ4" s="71"/>
      <c r="CR4" s="71"/>
      <c r="CS4" s="71"/>
      <c r="CT4" s="71"/>
      <c r="CU4" s="71"/>
      <c r="CV4" s="71"/>
      <c r="CW4" s="71"/>
      <c r="CX4" s="71" t="s">
        <v>66</v>
      </c>
      <c r="CY4" s="71"/>
      <c r="CZ4" s="71"/>
      <c r="DA4" s="71"/>
      <c r="DB4" s="71"/>
      <c r="DC4" s="71"/>
      <c r="DD4" s="71"/>
      <c r="DE4" s="71"/>
      <c r="DF4" s="71"/>
      <c r="DG4" s="71"/>
      <c r="DH4" s="71"/>
      <c r="DI4" s="71" t="s">
        <v>67</v>
      </c>
      <c r="DJ4" s="71"/>
      <c r="DK4" s="71"/>
      <c r="DL4" s="71"/>
      <c r="DM4" s="71"/>
      <c r="DN4" s="71"/>
      <c r="DO4" s="71"/>
      <c r="DP4" s="71"/>
      <c r="DQ4" s="71"/>
      <c r="DR4" s="71"/>
      <c r="DS4" s="71"/>
      <c r="DT4" s="71" t="s">
        <v>68</v>
      </c>
      <c r="DU4" s="71"/>
      <c r="DV4" s="71"/>
      <c r="DW4" s="71"/>
      <c r="DX4" s="71"/>
      <c r="DY4" s="71"/>
      <c r="DZ4" s="71"/>
      <c r="EA4" s="71"/>
      <c r="EB4" s="71"/>
      <c r="EC4" s="71"/>
      <c r="ED4" s="71"/>
      <c r="EE4" s="71" t="s">
        <v>69</v>
      </c>
      <c r="EF4" s="71"/>
      <c r="EG4" s="71"/>
      <c r="EH4" s="71"/>
      <c r="EI4" s="71"/>
      <c r="EJ4" s="71"/>
      <c r="EK4" s="71"/>
      <c r="EL4" s="71"/>
      <c r="EM4" s="71"/>
      <c r="EN4" s="71"/>
      <c r="EO4" s="71"/>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2023</v>
      </c>
      <c r="C6" s="19">
        <f t="shared" ref="C6:X6" si="3">C7</f>
        <v>14338</v>
      </c>
      <c r="D6" s="19">
        <f t="shared" si="3"/>
        <v>47</v>
      </c>
      <c r="E6" s="19">
        <f t="shared" si="3"/>
        <v>18</v>
      </c>
      <c r="F6" s="19">
        <f t="shared" si="3"/>
        <v>0</v>
      </c>
      <c r="G6" s="19">
        <f t="shared" si="3"/>
        <v>0</v>
      </c>
      <c r="H6" s="19" t="str">
        <f t="shared" si="3"/>
        <v>北海道　妹背牛町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9.19</v>
      </c>
      <c r="Q6" s="20">
        <f t="shared" si="3"/>
        <v>100</v>
      </c>
      <c r="R6" s="20">
        <f t="shared" si="3"/>
        <v>4620</v>
      </c>
      <c r="S6" s="20">
        <f t="shared" si="3"/>
        <v>2635</v>
      </c>
      <c r="T6" s="20">
        <f t="shared" si="3"/>
        <v>48.64</v>
      </c>
      <c r="U6" s="20">
        <f t="shared" si="3"/>
        <v>54.17</v>
      </c>
      <c r="V6" s="20">
        <f t="shared" si="3"/>
        <v>235</v>
      </c>
      <c r="W6" s="20">
        <f t="shared" si="3"/>
        <v>47.11</v>
      </c>
      <c r="X6" s="20">
        <f t="shared" si="3"/>
        <v>4.99</v>
      </c>
      <c r="Y6" s="21">
        <f>IF(Y7="",NA(),Y7)</f>
        <v>100</v>
      </c>
      <c r="Z6" s="21">
        <f t="shared" ref="Z6:AH6" si="4">IF(Z7="",NA(),Z7)</f>
        <v>100</v>
      </c>
      <c r="AA6" s="21">
        <f t="shared" si="4"/>
        <v>100</v>
      </c>
      <c r="AB6" s="21">
        <f t="shared" si="4"/>
        <v>100</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270.57</v>
      </c>
      <c r="BL6" s="21">
        <f t="shared" si="7"/>
        <v>294.27</v>
      </c>
      <c r="BM6" s="21">
        <f t="shared" si="7"/>
        <v>294.08999999999997</v>
      </c>
      <c r="BN6" s="21">
        <f t="shared" si="7"/>
        <v>294.08999999999997</v>
      </c>
      <c r="BO6" s="21">
        <f t="shared" si="7"/>
        <v>338.47</v>
      </c>
      <c r="BP6" s="20" t="str">
        <f>IF(BP7="","",IF(BP7="-","【-】","【"&amp;SUBSTITUTE(TEXT(BP7,"#,##0.00"),"-","△")&amp;"】"))</f>
        <v>【349.83】</v>
      </c>
      <c r="BQ6" s="21">
        <f>IF(BQ7="",NA(),BQ7)</f>
        <v>84.64</v>
      </c>
      <c r="BR6" s="21">
        <f t="shared" ref="BR6:BZ6" si="8">IF(BR7="",NA(),BR7)</f>
        <v>88.31</v>
      </c>
      <c r="BS6" s="21">
        <f t="shared" si="8"/>
        <v>87.36</v>
      </c>
      <c r="BT6" s="21">
        <f t="shared" si="8"/>
        <v>81.180000000000007</v>
      </c>
      <c r="BU6" s="21">
        <f t="shared" si="8"/>
        <v>71.930000000000007</v>
      </c>
      <c r="BV6" s="21">
        <f t="shared" si="8"/>
        <v>62.5</v>
      </c>
      <c r="BW6" s="21">
        <f t="shared" si="8"/>
        <v>60.59</v>
      </c>
      <c r="BX6" s="21">
        <f t="shared" si="8"/>
        <v>60</v>
      </c>
      <c r="BY6" s="21">
        <f t="shared" si="8"/>
        <v>59.01</v>
      </c>
      <c r="BZ6" s="21">
        <f t="shared" si="8"/>
        <v>56.06</v>
      </c>
      <c r="CA6" s="20" t="str">
        <f>IF(CA7="","",IF(CA7="-","【-】","【"&amp;SUBSTITUTE(TEXT(CA7,"#,##0.00"),"-","△")&amp;"】"))</f>
        <v>【53.65】</v>
      </c>
      <c r="CB6" s="21">
        <f>IF(CB7="",NA(),CB7)</f>
        <v>254.75</v>
      </c>
      <c r="CC6" s="21">
        <f t="shared" ref="CC6:CK6" si="9">IF(CC7="",NA(),CC7)</f>
        <v>247.58</v>
      </c>
      <c r="CD6" s="21">
        <f t="shared" si="9"/>
        <v>251.71</v>
      </c>
      <c r="CE6" s="21">
        <f t="shared" si="9"/>
        <v>268.2</v>
      </c>
      <c r="CF6" s="21">
        <f t="shared" si="9"/>
        <v>282.63</v>
      </c>
      <c r="CG6" s="21">
        <f t="shared" si="9"/>
        <v>269.33</v>
      </c>
      <c r="CH6" s="21">
        <f t="shared" si="9"/>
        <v>280.23</v>
      </c>
      <c r="CI6" s="21">
        <f t="shared" si="9"/>
        <v>282.70999999999998</v>
      </c>
      <c r="CJ6" s="21">
        <f t="shared" si="9"/>
        <v>291.82</v>
      </c>
      <c r="CK6" s="21">
        <f t="shared" si="9"/>
        <v>304.36</v>
      </c>
      <c r="CL6" s="20" t="str">
        <f>IF(CL7="","",IF(CL7="-","【-】","【"&amp;SUBSTITUTE(TEXT(CL7,"#,##0.00"),"-","△")&amp;"】"))</f>
        <v>【307.86】</v>
      </c>
      <c r="CM6" s="21">
        <f>IF(CM7="",NA(),CM7)</f>
        <v>58.06</v>
      </c>
      <c r="CN6" s="21">
        <f t="shared" ref="CN6:CV6" si="10">IF(CN7="",NA(),CN7)</f>
        <v>57.38</v>
      </c>
      <c r="CO6" s="21">
        <f t="shared" si="10"/>
        <v>56.45</v>
      </c>
      <c r="CP6" s="21">
        <f t="shared" si="10"/>
        <v>55.56</v>
      </c>
      <c r="CQ6" s="21">
        <f t="shared" si="10"/>
        <v>53.97</v>
      </c>
      <c r="CR6" s="21">
        <f t="shared" si="10"/>
        <v>59.64</v>
      </c>
      <c r="CS6" s="21">
        <f t="shared" si="10"/>
        <v>58.19</v>
      </c>
      <c r="CT6" s="21">
        <f t="shared" si="10"/>
        <v>56.52</v>
      </c>
      <c r="CU6" s="21">
        <f t="shared" si="10"/>
        <v>88.45</v>
      </c>
      <c r="CV6" s="21">
        <f t="shared" si="10"/>
        <v>54.08</v>
      </c>
      <c r="CW6" s="20" t="str">
        <f>IF(CW7="","",IF(CW7="-","【-】","【"&amp;SUBSTITUTE(TEXT(CW7,"#,##0.00"),"-","△")&amp;"】"))</f>
        <v>【54.61】</v>
      </c>
      <c r="CX6" s="21">
        <f>IF(CX7="",NA(),CX7)</f>
        <v>21.57</v>
      </c>
      <c r="CY6" s="21">
        <f t="shared" ref="CY6:DG6" si="11">IF(CY7="",NA(),CY7)</f>
        <v>22.4</v>
      </c>
      <c r="CZ6" s="21">
        <f t="shared" si="11"/>
        <v>23.45</v>
      </c>
      <c r="DA6" s="21">
        <f t="shared" si="11"/>
        <v>75.739999999999995</v>
      </c>
      <c r="DB6" s="21">
        <f t="shared" si="11"/>
        <v>74.040000000000006</v>
      </c>
      <c r="DC6" s="21">
        <f t="shared" si="11"/>
        <v>90.63</v>
      </c>
      <c r="DD6" s="21">
        <f t="shared" si="11"/>
        <v>87.8</v>
      </c>
      <c r="DE6" s="21">
        <f t="shared" si="11"/>
        <v>88.43</v>
      </c>
      <c r="DF6" s="21">
        <f t="shared" si="11"/>
        <v>90.34</v>
      </c>
      <c r="DG6" s="21">
        <f t="shared" si="11"/>
        <v>90.57</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14338</v>
      </c>
      <c r="D7" s="23">
        <v>47</v>
      </c>
      <c r="E7" s="23">
        <v>18</v>
      </c>
      <c r="F7" s="23">
        <v>0</v>
      </c>
      <c r="G7" s="23">
        <v>0</v>
      </c>
      <c r="H7" s="23" t="s">
        <v>99</v>
      </c>
      <c r="I7" s="23" t="s">
        <v>100</v>
      </c>
      <c r="J7" s="23" t="s">
        <v>101</v>
      </c>
      <c r="K7" s="23" t="s">
        <v>102</v>
      </c>
      <c r="L7" s="23" t="s">
        <v>103</v>
      </c>
      <c r="M7" s="23" t="s">
        <v>104</v>
      </c>
      <c r="N7" s="24" t="s">
        <v>105</v>
      </c>
      <c r="O7" s="24" t="s">
        <v>106</v>
      </c>
      <c r="P7" s="24">
        <v>9.19</v>
      </c>
      <c r="Q7" s="24">
        <v>100</v>
      </c>
      <c r="R7" s="24">
        <v>4620</v>
      </c>
      <c r="S7" s="24">
        <v>2635</v>
      </c>
      <c r="T7" s="24">
        <v>48.64</v>
      </c>
      <c r="U7" s="24">
        <v>54.17</v>
      </c>
      <c r="V7" s="24">
        <v>235</v>
      </c>
      <c r="W7" s="24">
        <v>47.11</v>
      </c>
      <c r="X7" s="24">
        <v>4.99</v>
      </c>
      <c r="Y7" s="24">
        <v>100</v>
      </c>
      <c r="Z7" s="24">
        <v>100</v>
      </c>
      <c r="AA7" s="24">
        <v>100</v>
      </c>
      <c r="AB7" s="24">
        <v>100</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270.57</v>
      </c>
      <c r="BL7" s="24">
        <v>294.27</v>
      </c>
      <c r="BM7" s="24">
        <v>294.08999999999997</v>
      </c>
      <c r="BN7" s="24">
        <v>294.08999999999997</v>
      </c>
      <c r="BO7" s="24">
        <v>338.47</v>
      </c>
      <c r="BP7" s="24">
        <v>349.83</v>
      </c>
      <c r="BQ7" s="24">
        <v>84.64</v>
      </c>
      <c r="BR7" s="24">
        <v>88.31</v>
      </c>
      <c r="BS7" s="24">
        <v>87.36</v>
      </c>
      <c r="BT7" s="24">
        <v>81.180000000000007</v>
      </c>
      <c r="BU7" s="24">
        <v>71.930000000000007</v>
      </c>
      <c r="BV7" s="24">
        <v>62.5</v>
      </c>
      <c r="BW7" s="24">
        <v>60.59</v>
      </c>
      <c r="BX7" s="24">
        <v>60</v>
      </c>
      <c r="BY7" s="24">
        <v>59.01</v>
      </c>
      <c r="BZ7" s="24">
        <v>56.06</v>
      </c>
      <c r="CA7" s="24">
        <v>53.65</v>
      </c>
      <c r="CB7" s="24">
        <v>254.75</v>
      </c>
      <c r="CC7" s="24">
        <v>247.58</v>
      </c>
      <c r="CD7" s="24">
        <v>251.71</v>
      </c>
      <c r="CE7" s="24">
        <v>268.2</v>
      </c>
      <c r="CF7" s="24">
        <v>282.63</v>
      </c>
      <c r="CG7" s="24">
        <v>269.33</v>
      </c>
      <c r="CH7" s="24">
        <v>280.23</v>
      </c>
      <c r="CI7" s="24">
        <v>282.70999999999998</v>
      </c>
      <c r="CJ7" s="24">
        <v>291.82</v>
      </c>
      <c r="CK7" s="24">
        <v>304.36</v>
      </c>
      <c r="CL7" s="24">
        <v>307.86</v>
      </c>
      <c r="CM7" s="24">
        <v>58.06</v>
      </c>
      <c r="CN7" s="24">
        <v>57.38</v>
      </c>
      <c r="CO7" s="24">
        <v>56.45</v>
      </c>
      <c r="CP7" s="24">
        <v>55.56</v>
      </c>
      <c r="CQ7" s="24">
        <v>53.97</v>
      </c>
      <c r="CR7" s="24">
        <v>59.64</v>
      </c>
      <c r="CS7" s="24">
        <v>58.19</v>
      </c>
      <c r="CT7" s="24">
        <v>56.52</v>
      </c>
      <c r="CU7" s="24">
        <v>88.45</v>
      </c>
      <c r="CV7" s="24">
        <v>54.08</v>
      </c>
      <c r="CW7" s="24">
        <v>54.61</v>
      </c>
      <c r="CX7" s="24">
        <v>21.57</v>
      </c>
      <c r="CY7" s="24">
        <v>22.4</v>
      </c>
      <c r="CZ7" s="24">
        <v>23.45</v>
      </c>
      <c r="DA7" s="24">
        <v>75.739999999999995</v>
      </c>
      <c r="DB7" s="24">
        <v>74.040000000000006</v>
      </c>
      <c r="DC7" s="24">
        <v>90.63</v>
      </c>
      <c r="DD7" s="24">
        <v>87.8</v>
      </c>
      <c r="DE7" s="24">
        <v>88.43</v>
      </c>
      <c r="DF7" s="24">
        <v>90.34</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105</v>
      </c>
      <c r="EF7" s="24" t="s">
        <v>105</v>
      </c>
      <c r="EG7" s="24" t="s">
        <v>105</v>
      </c>
      <c r="EH7" s="24" t="s">
        <v>105</v>
      </c>
      <c r="EI7" s="24" t="s">
        <v>105</v>
      </c>
      <c r="EJ7" s="24" t="s">
        <v>105</v>
      </c>
      <c r="EK7" s="24" t="s">
        <v>105</v>
      </c>
      <c r="EL7" s="24" t="s">
        <v>105</v>
      </c>
      <c r="EM7" s="24" t="s">
        <v>105</v>
      </c>
      <c r="EN7" s="24" t="s">
        <v>105</v>
      </c>
      <c r="EO7" s="24" t="s">
        <v>105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112</v>
      </c>
    </row>
    <row r="12" spans="1:145" x14ac:dyDescent="0.15">
      <c r="B12">
        <v>1</v>
      </c>
      <c r="C12">
        <v>1</v>
      </c>
      <c r="D12">
        <v>2</v>
      </c>
      <c r="E12">
        <v>3</v>
      </c>
      <c r="F12">
        <v>4</v>
      </c>
      <c r="G12" t="s">
        <v>113</v>
      </c>
    </row>
    <row r="13" spans="1:145" x14ac:dyDescent="0.15">
      <c r="B13" t="s">
        <v>114</v>
      </c>
      <c r="C13" t="s">
        <v>115</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片山　桂司</cp:lastModifiedBy>
  <cp:lastPrinted>2025-01-27T01:15:40Z</cp:lastPrinted>
  <dcterms:created xsi:type="dcterms:W3CDTF">2024-12-19T01:47:48Z</dcterms:created>
  <dcterms:modified xsi:type="dcterms:W3CDTF">2025-01-27T01:42:47Z</dcterms:modified>
  <cp:category/>
</cp:coreProperties>
</file>