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katayama0383\Desktop\R06経営分析\【経営比較分析表】2023_014338_47_1718\"/>
    </mc:Choice>
  </mc:AlternateContent>
  <xr:revisionPtr revIDLastSave="0" documentId="13_ncr:1_{DFC955A9-6583-4321-A0FF-B13DAEEF4603}" xr6:coauthVersionLast="45" xr6:coauthVersionMax="45" xr10:uidLastSave="{00000000-0000-0000-0000-000000000000}"/>
  <workbookProtection workbookAlgorithmName="SHA-512" workbookHashValue="rPfPkBvj0BJoX6G3r0GKw1GVAznB1oDrQr3V/hsBcy7Z9bj5F4fFBlXzUfFMuR2hGfQah09pcwqapiFnAy/tmg==" workbookSaltValue="PA2DRtMSKKKyTwMzjGK2X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<sst xmlns="http://schemas.openxmlformats.org/spreadsheetml/2006/main" count="247" uniqueCount="121">
  <si>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</si>
  <si>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</si>
  <si>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</si>
  <si>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</si>
  <si>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</si>
  <si>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</si>
  <si>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</si>
  <si>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</si>
  <si>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</si>
  <si>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</si>
  <si>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</si>
  <si>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</si>
  <si>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</si>
  <si>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</si>
  <si>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</si>
  <si>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</si>
  <si>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</si>
  <si>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</si>
  <si>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</si>
  <si>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</si>
  <si>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</si>
  <si>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</si>
  <si>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</si>
  <si>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</si>
  <si>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</si>
  <si>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</si>
  <si>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</si>
  <si>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</si>
  <si>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</si>
  <si>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</si>
  <si>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</si>
  <si>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</si>
  <si>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</si>
  <si>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</si>
  <si>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</si>
  <si>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</si>
  <si>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</si>
  <si>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</si>
  <si>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</si>
  <si>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</si>
  <si>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</si>
  <si>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</si>
  <si>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</si>
  <si>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</si>
  <si>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</si>
  <si>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</si>
  <si>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</si>
  <si>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</si>
  <si>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</si>
  <si>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</si>
  <si>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</si>
  <si>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</si>
  <si>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</si>
  <si>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</si>
  <si>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</si>
  <si>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</si>
  <si>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</si>
  <si>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</si>
  <si>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</si>
  <si>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</si>
  <si>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</si>
  <si>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</si>
  <si>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</si>
  <si>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</si>
  <si>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</si>
  <si>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</si>
  <si>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</si>
  <si>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</si>
  <si>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</si>
  <si>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</si>
  <si>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</si>
  <si>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</si>
  <si>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</si>
  <si>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</si>
  <si>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</si>
  <si>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</si>
  <si>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</si>
  <si>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</si>
  <si>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</si>
  <si>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</si>
  <si>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</si>
  <si>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</si>
  <si>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</si>
  <si>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</si>
  <si>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</si>
  <si>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</si>
  <si>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</si>
  <si>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</si>
  <si>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</si>
  <si>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</si>
  <si>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</si>
  <si>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</si>
  <si>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</si>
  <si>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</si>
  <si>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</si>
  <si>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</si>
  <si>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</si>
  <si>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</si>
  <si>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</si>
  <si>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妹背牛町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</si>
  <si>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</si>
  <si>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</si>
  <si>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</si>
  <si>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</si>
  <si>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</si>
  <si>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</si>
  <si>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</si>
  <si>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</si>
  <si>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</si>
  <si>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</si>
  <si>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</si>
  <si>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</si>
  <si>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</si>
  <si>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</si>
  <si>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</si>
  <si>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</si>
  <si>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</si>
  <si>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</si>
  <si>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本町の農業集落排水処理区域以外(農家地区)については、平成11～15年度の期間、助成事業を実施し、122基の合併処理浄化槽を設置。年々離農などにより、水洗化率は減少傾向となります。現在新規で設置している合併処理浄化槽は個人設置となるため、数値として増加することは無い状況です。
また、水洗化率が令和3年度から令和4年度にかけて急上昇した要因は、個別排水処理事業と特定地域生活排水処理事業の区域内人口を全体から各事業人口へ按分したためです。</t>
    <rPh sb="143" eb="147">
      <t>スイセンカリツ</t>
    </rPh>
    <rPh sb="148" eb="150">
      <t>レイワ</t>
    </rPh>
    <rPh sb="151" eb="152">
      <t>ネン</t>
    </rPh>
    <rPh sb="152" eb="153">
      <t>ド</t>
    </rPh>
    <rPh sb="155" eb="157">
      <t>レイワ</t>
    </rPh>
    <rPh sb="158" eb="160">
      <t>ネンド</t>
    </rPh>
    <rPh sb="164" eb="167">
      <t>キュウジョウショウ</t>
    </rPh>
    <rPh sb="169" eb="171">
      <t>ヨウイン</t>
    </rPh>
    <rPh sb="174" eb="175">
      <t>ベツ</t>
    </rPh>
    <rPh sb="176" eb="177">
      <t>スイ</t>
    </rPh>
    <rPh sb="177" eb="179">
      <t>ショリ</t>
    </rPh>
    <rPh sb="179" eb="181">
      <t>ジギョウ</t>
    </rPh>
    <rPh sb="182" eb="184">
      <t>トクテイ</t>
    </rPh>
    <rPh sb="184" eb="186">
      <t>チイキ</t>
    </rPh>
    <rPh sb="186" eb="188">
      <t>セイカツ</t>
    </rPh>
    <phoneticPr fontId="4"/>
  </si>
  <si>
    <t>　平成11～15年度に実施した事業であるため、起債の借入が今後は無く、改善方向へ向かってはいるものの、依然として一般会計からの繰入れに依存している状況であります。
　令和6年度より企業会計適用となります。</t>
    <phoneticPr fontId="4"/>
  </si>
  <si>
    <t>　合併処理浄化槽は、平成11年度30基、平成12年度40基、平成13年度17基、平成14年度13基、平成15年度22基の計122基を設置。うち既に離農などにより現在102基となっています。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</si>
</sst>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20-403F-977D-AAE91453FD7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B20-403F-977D-AAE91453FD7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53.85</c:v>
                </c:pt>
                <c:pt idx="1">
                  <c:v>53.85</c:v>
                </c:pt>
                <c:pt idx="2">
                  <c:v>53.57</c:v>
                </c:pt>
                <c:pt idx="3">
                  <c:v>52.86</c:v>
                </c:pt>
                <c:pt idx="4">
                  <c:v>51.08</c:v>
                </c:pt>
              </c:numCache>
            </c:numRef>
          </c:val>
          <c:extLst>
            <c:ext xmlns:c16="http://schemas.microsoft.com/office/drawing/2014/chart" uri="{C3380CC4-5D6E-409C-BE32-E72D297353CC}">
              <c16:uniqueId val="{00000000-5B77-4725-9D6C-FA36C47134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5B77-4725-9D6C-FA36C47134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46.2</c:v>
                </c:pt>
                <c:pt idx="1">
                  <c:v>48.96</c:v>
                </c:pt>
                <c:pt idx="2">
                  <c:v>49.46</c:v>
                </c:pt>
                <c:pt idx="3">
                  <c:v>75.67</c:v>
                </c:pt>
                <c:pt idx="4">
                  <c:v>72.78</c:v>
                </c:pt>
              </c:numCache>
            </c:numRef>
          </c:val>
          <c:extLst>
            <c:ext xmlns:c16="http://schemas.microsoft.com/office/drawing/2014/chart" uri="{C3380CC4-5D6E-409C-BE32-E72D297353CC}">
              <c16:uniqueId val="{00000000-5B74-4183-8CCA-A20E1757B1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5B74-4183-8CCA-A20E1757B1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85.09</c:v>
                </c:pt>
                <c:pt idx="1">
                  <c:v>84.48</c:v>
                </c:pt>
                <c:pt idx="2">
                  <c:v>84.19</c:v>
                </c:pt>
                <c:pt idx="3">
                  <c:v>84.09</c:v>
                </c:pt>
                <c:pt idx="4">
                  <c:v>83.98</c:v>
                </c:pt>
              </c:numCache>
            </c:numRef>
          </c:val>
          <c:extLst>
            <c:ext xmlns:c16="http://schemas.microsoft.com/office/drawing/2014/chart" uri="{C3380CC4-5D6E-409C-BE32-E72D297353CC}">
              <c16:uniqueId val="{00000000-F769-44A1-BBFE-60B078C541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69-44A1-BBFE-60B078C541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0-4732-9BFD-A5C74824AB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0-4732-9BFD-A5C74824AB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8E-4B21-83D4-631D4E7747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E-4B21-83D4-631D4E7747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8B-4651-A9C2-0D4074B410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8B-4651-A9C2-0D4074B410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73-4013-A722-6A33B493DB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73-4013-A722-6A33B493DB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5-4AFE-ACD7-4BC1401F54C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2C75-4AFE-ACD7-4BC1401F54C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83.85</c:v>
                </c:pt>
                <c:pt idx="1">
                  <c:v>88.28</c:v>
                </c:pt>
                <c:pt idx="2">
                  <c:v>88</c:v>
                </c:pt>
                <c:pt idx="3">
                  <c:v>84.1</c:v>
                </c:pt>
                <c:pt idx="4">
                  <c:v>75.040000000000006</c:v>
                </c:pt>
              </c:numCache>
            </c:numRef>
          </c:val>
          <c:extLst>
            <c:ext xmlns:c16="http://schemas.microsoft.com/office/drawing/2014/chart" uri="{C3380CC4-5D6E-409C-BE32-E72D297353CC}">
              <c16:uniqueId val="{00000000-F58D-4EE5-8E45-3A2A7C7419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F58D-4EE5-8E45-3A2A7C7419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264.3</c:v>
                </c:pt>
                <c:pt idx="1">
                  <c:v>251.94</c:v>
                </c:pt>
                <c:pt idx="2">
                  <c:v>257.19</c:v>
                </c:pt>
                <c:pt idx="3">
                  <c:v>265.91000000000003</c:v>
                </c:pt>
                <c:pt idx="4">
                  <c:v>280.14999999999998</c:v>
                </c:pt>
              </c:numCache>
            </c:numRef>
          </c:val>
          <c:extLst>
            <c:ext xmlns:c16="http://schemas.microsoft.com/office/drawing/2014/chart" uri="{C3380CC4-5D6E-409C-BE32-E72D297353CC}">
              <c16:uniqueId val="{00000000-8DCA-4368-B22B-A2BC326F09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8DCA-4368-B22B-A2BC326F09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I8" sqref="I8:O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妹背牛町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個別排水処理</v>
      </c>
      <c r="Q8" s="39"/>
      <c r="R8" s="39"/>
      <c r="S8" s="39"/>
      <c r="T8" s="39"/>
      <c r="U8" s="39"/>
      <c r="V8" s="39"/>
      <c r="W8" s="39" t="str">
        <f>データ!L6</f>
        <v>L2</v>
      </c>
      <c r="X8" s="39"/>
      <c r="Y8" s="39"/>
      <c r="Z8" s="39"/>
      <c r="AA8" s="39"/>
      <c r="AB8" s="39"/>
      <c r="AC8" s="39"/>
      <c r="AD8" s="40" t="str">
        <f>データ!$M$6</f>
        <v>非設置</v>
      </c>
      <c r="AE8" s="40"/>
      <c r="AF8" s="40"/>
      <c r="AG8" s="40"/>
      <c r="AH8" s="40"/>
      <c r="AI8" s="40"/>
      <c r="AJ8" s="40"/>
      <c r="AK8" s="3"/>
      <c r="AL8" s="41">
        <f>データ!S6</f>
        <v>2635</v>
      </c>
      <c r="AM8" s="41"/>
      <c r="AN8" s="41"/>
      <c r="AO8" s="41"/>
      <c r="AP8" s="41"/>
      <c r="AQ8" s="41"/>
      <c r="AR8" s="41"/>
      <c r="AS8" s="41"/>
      <c r="AT8" s="34">
        <f>データ!T6</f>
        <v>48.64</v>
      </c>
      <c r="AU8" s="34"/>
      <c r="AV8" s="34"/>
      <c r="AW8" s="34"/>
      <c r="AX8" s="34"/>
      <c r="AY8" s="34"/>
      <c r="AZ8" s="34"/>
      <c r="BA8" s="34"/>
      <c r="BB8" s="34">
        <f>データ!U6</f>
        <v>54.17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18.97</v>
      </c>
      <c r="Q10" s="34"/>
      <c r="R10" s="34"/>
      <c r="S10" s="34"/>
      <c r="T10" s="34"/>
      <c r="U10" s="34"/>
      <c r="V10" s="34"/>
      <c r="W10" s="34">
        <f>データ!Q6</f>
        <v>100</v>
      </c>
      <c r="X10" s="34"/>
      <c r="Y10" s="34"/>
      <c r="Z10" s="34"/>
      <c r="AA10" s="34"/>
      <c r="AB10" s="34"/>
      <c r="AC10" s="34"/>
      <c r="AD10" s="41">
        <f>データ!R6</f>
        <v>4620</v>
      </c>
      <c r="AE10" s="41"/>
      <c r="AF10" s="41"/>
      <c r="AG10" s="41"/>
      <c r="AH10" s="41"/>
      <c r="AI10" s="41"/>
      <c r="AJ10" s="41"/>
      <c r="AK10" s="2"/>
      <c r="AL10" s="41">
        <f>データ!V6</f>
        <v>485</v>
      </c>
      <c r="AM10" s="41"/>
      <c r="AN10" s="41"/>
      <c r="AO10" s="41"/>
      <c r="AP10" s="41"/>
      <c r="AQ10" s="41"/>
      <c r="AR10" s="41"/>
      <c r="AS10" s="41"/>
      <c r="AT10" s="34">
        <f>データ!W6</f>
        <v>47.11</v>
      </c>
      <c r="AU10" s="34"/>
      <c r="AV10" s="34"/>
      <c r="AW10" s="34"/>
      <c r="AX10" s="34"/>
      <c r="AY10" s="34"/>
      <c r="AZ10" s="34"/>
      <c r="BA10" s="34"/>
      <c r="BB10" s="34">
        <f>データ!X6</f>
        <v>10.3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120</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70"/>
      <c r="BN66" s="70"/>
      <c r="BO66" s="70"/>
      <c r="BP66" s="70"/>
      <c r="BQ66" s="70"/>
      <c r="BR66" s="70"/>
      <c r="BS66" s="70"/>
      <c r="BT66" s="70"/>
      <c r="BU66" s="70"/>
      <c r="BV66" s="70"/>
      <c r="BW66" s="70"/>
      <c r="BX66" s="70"/>
      <c r="BY66" s="70"/>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0"/>
      <c r="BN67" s="70"/>
      <c r="BO67" s="70"/>
      <c r="BP67" s="70"/>
      <c r="BQ67" s="70"/>
      <c r="BR67" s="70"/>
      <c r="BS67" s="70"/>
      <c r="BT67" s="70"/>
      <c r="BU67" s="70"/>
      <c r="BV67" s="70"/>
      <c r="BW67" s="70"/>
      <c r="BX67" s="70"/>
      <c r="BY67" s="70"/>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0"/>
      <c r="BN68" s="70"/>
      <c r="BO68" s="70"/>
      <c r="BP68" s="70"/>
      <c r="BQ68" s="70"/>
      <c r="BR68" s="70"/>
      <c r="BS68" s="70"/>
      <c r="BT68" s="70"/>
      <c r="BU68" s="70"/>
      <c r="BV68" s="70"/>
      <c r="BW68" s="70"/>
      <c r="BX68" s="70"/>
      <c r="BY68" s="70"/>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0"/>
      <c r="BN69" s="70"/>
      <c r="BO69" s="70"/>
      <c r="BP69" s="70"/>
      <c r="BQ69" s="70"/>
      <c r="BR69" s="70"/>
      <c r="BS69" s="70"/>
      <c r="BT69" s="70"/>
      <c r="BU69" s="70"/>
      <c r="BV69" s="70"/>
      <c r="BW69" s="70"/>
      <c r="BX69" s="70"/>
      <c r="BY69" s="70"/>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0"/>
      <c r="BN70" s="70"/>
      <c r="BO70" s="70"/>
      <c r="BP70" s="70"/>
      <c r="BQ70" s="70"/>
      <c r="BR70" s="70"/>
      <c r="BS70" s="70"/>
      <c r="BT70" s="70"/>
      <c r="BU70" s="70"/>
      <c r="BV70" s="70"/>
      <c r="BW70" s="70"/>
      <c r="BX70" s="70"/>
      <c r="BY70" s="70"/>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0"/>
      <c r="BN71" s="70"/>
      <c r="BO71" s="70"/>
      <c r="BP71" s="70"/>
      <c r="BQ71" s="70"/>
      <c r="BR71" s="70"/>
      <c r="BS71" s="70"/>
      <c r="BT71" s="70"/>
      <c r="BU71" s="70"/>
      <c r="BV71" s="70"/>
      <c r="BW71" s="70"/>
      <c r="BX71" s="70"/>
      <c r="BY71" s="70"/>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0"/>
      <c r="BN72" s="70"/>
      <c r="BO72" s="70"/>
      <c r="BP72" s="70"/>
      <c r="BQ72" s="70"/>
      <c r="BR72" s="70"/>
      <c r="BS72" s="70"/>
      <c r="BT72" s="70"/>
      <c r="BU72" s="70"/>
      <c r="BV72" s="70"/>
      <c r="BW72" s="70"/>
      <c r="BX72" s="70"/>
      <c r="BY72" s="70"/>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0"/>
      <c r="BN73" s="70"/>
      <c r="BO73" s="70"/>
      <c r="BP73" s="70"/>
      <c r="BQ73" s="70"/>
      <c r="BR73" s="70"/>
      <c r="BS73" s="70"/>
      <c r="BT73" s="70"/>
      <c r="BU73" s="70"/>
      <c r="BV73" s="70"/>
      <c r="BW73" s="70"/>
      <c r="BX73" s="70"/>
      <c r="BY73" s="70"/>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0"/>
      <c r="BN74" s="70"/>
      <c r="BO74" s="70"/>
      <c r="BP74" s="70"/>
      <c r="BQ74" s="70"/>
      <c r="BR74" s="70"/>
      <c r="BS74" s="70"/>
      <c r="BT74" s="70"/>
      <c r="BU74" s="70"/>
      <c r="BV74" s="70"/>
      <c r="BW74" s="70"/>
      <c r="BX74" s="70"/>
      <c r="BY74" s="70"/>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0"/>
      <c r="BN75" s="70"/>
      <c r="BO75" s="70"/>
      <c r="BP75" s="70"/>
      <c r="BQ75" s="70"/>
      <c r="BR75" s="70"/>
      <c r="BS75" s="70"/>
      <c r="BT75" s="70"/>
      <c r="BU75" s="70"/>
      <c r="BV75" s="70"/>
      <c r="BW75" s="70"/>
      <c r="BX75" s="70"/>
      <c r="BY75" s="70"/>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0"/>
      <c r="BN76" s="70"/>
      <c r="BO76" s="70"/>
      <c r="BP76" s="70"/>
      <c r="BQ76" s="70"/>
      <c r="BR76" s="70"/>
      <c r="BS76" s="70"/>
      <c r="BT76" s="70"/>
      <c r="BU76" s="70"/>
      <c r="BV76" s="70"/>
      <c r="BW76" s="70"/>
      <c r="BX76" s="70"/>
      <c r="BY76" s="70"/>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0"/>
      <c r="BN77" s="70"/>
      <c r="BO77" s="70"/>
      <c r="BP77" s="70"/>
      <c r="BQ77" s="70"/>
      <c r="BR77" s="70"/>
      <c r="BS77" s="70"/>
      <c r="BT77" s="70"/>
      <c r="BU77" s="70"/>
      <c r="BV77" s="70"/>
      <c r="BW77" s="70"/>
      <c r="BX77" s="70"/>
      <c r="BY77" s="70"/>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0"/>
      <c r="BN78" s="70"/>
      <c r="BO78" s="70"/>
      <c r="BP78" s="70"/>
      <c r="BQ78" s="70"/>
      <c r="BR78" s="70"/>
      <c r="BS78" s="70"/>
      <c r="BT78" s="70"/>
      <c r="BU78" s="70"/>
      <c r="BV78" s="70"/>
      <c r="BW78" s="70"/>
      <c r="BX78" s="70"/>
      <c r="BY78" s="70"/>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0"/>
      <c r="BN79" s="70"/>
      <c r="BO79" s="70"/>
      <c r="BP79" s="70"/>
      <c r="BQ79" s="70"/>
      <c r="BR79" s="70"/>
      <c r="BS79" s="70"/>
      <c r="BT79" s="70"/>
      <c r="BU79" s="70"/>
      <c r="BV79" s="70"/>
      <c r="BW79" s="70"/>
      <c r="BX79" s="70"/>
      <c r="BY79" s="70"/>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0"/>
      <c r="BN80" s="70"/>
      <c r="BO80" s="70"/>
      <c r="BP80" s="70"/>
      <c r="BQ80" s="70"/>
      <c r="BR80" s="70"/>
      <c r="BS80" s="70"/>
      <c r="BT80" s="70"/>
      <c r="BU80" s="70"/>
      <c r="BV80" s="70"/>
      <c r="BW80" s="70"/>
      <c r="BX80" s="70"/>
      <c r="BY80" s="70"/>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0"/>
      <c r="BN81" s="70"/>
      <c r="BO81" s="70"/>
      <c r="BP81" s="70"/>
      <c r="BQ81" s="70"/>
      <c r="BR81" s="70"/>
      <c r="BS81" s="70"/>
      <c r="BT81" s="70"/>
      <c r="BU81" s="70"/>
      <c r="BV81" s="70"/>
      <c r="BW81" s="70"/>
      <c r="BX81" s="70"/>
      <c r="BY81" s="70"/>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45</v>
      </c>
      <c r="O86" s="12" t="str">
        <f>データ!EO6</f>
        <v>【-】</v>
      </c>
    </row>
  </sheetData>
  <sheetProtection algorithmName="SHA-512" hashValue="kFbdWM4fTYIMtlp/ED5ANbqARiwRPxjdVKGq6RPuXmvJ5UxSStpaGqu/+I6umkyNc7p/quLcTANew/ZqdtN/2Q==" saltValue="BOFxYHpeGS8L7ih6s+Jc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14338</v>
      </c>
      <c r="D6" s="19">
        <f t="shared" si="3"/>
        <v>47</v>
      </c>
      <c r="E6" s="19">
        <f t="shared" si="3"/>
        <v>18</v>
      </c>
      <c r="F6" s="19">
        <f t="shared" si="3"/>
        <v>1</v>
      </c>
      <c r="G6" s="19">
        <f t="shared" si="3"/>
        <v>0</v>
      </c>
      <c r="H6" s="19" t="str">
        <f t="shared" si="3"/>
        <v>北海道　妹背牛町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18.97</v>
      </c>
      <c r="Q6" s="20">
        <f t="shared" si="3"/>
        <v>100</v>
      </c>
      <c r="R6" s="20">
        <f t="shared" si="3"/>
        <v>4620</v>
      </c>
      <c r="S6" s="20">
        <f t="shared" si="3"/>
        <v>2635</v>
      </c>
      <c r="T6" s="20">
        <f t="shared" si="3"/>
        <v>48.64</v>
      </c>
      <c r="U6" s="20">
        <f t="shared" si="3"/>
        <v>54.17</v>
      </c>
      <c r="V6" s="20">
        <f t="shared" si="3"/>
        <v>485</v>
      </c>
      <c r="W6" s="20">
        <f t="shared" si="3"/>
        <v>47.11</v>
      </c>
      <c r="X6" s="20">
        <f t="shared" si="3"/>
        <v>10.3</v>
      </c>
      <c r="Y6" s="21">
        <f>IF(Y7="",NA(),Y7)</f>
        <v>85.09</v>
      </c>
      <c r="Z6" s="21">
        <f t="shared" ref="Z6:AH6" si="4">IF(Z7="",NA(),Z7)</f>
        <v>84.48</v>
      </c>
      <c r="AA6" s="21">
        <f t="shared" si="4"/>
        <v>84.19</v>
      </c>
      <c r="AB6" s="21">
        <f t="shared" si="4"/>
        <v>84.09</v>
      </c>
      <c r="AC6" s="21">
        <f t="shared" si="4"/>
        <v>83.98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862.99</v>
      </c>
      <c r="BL6" s="21">
        <f t="shared" si="7"/>
        <v>782.91</v>
      </c>
      <c r="BM6" s="21">
        <f t="shared" si="7"/>
        <v>783.21</v>
      </c>
      <c r="BN6" s="21">
        <f t="shared" si="7"/>
        <v>902.04</v>
      </c>
      <c r="BO6" s="21">
        <f t="shared" si="7"/>
        <v>992.16</v>
      </c>
      <c r="BP6" s="20" t="str">
        <f>IF(BP7="","",IF(BP7="-","【-】","【"&amp;SUBSTITUTE(TEXT(BP7,"#,##0.00"),"-","△")&amp;"】"))</f>
        <v>【967.97】</v>
      </c>
      <c r="BQ6" s="21">
        <f>IF(BQ7="",NA(),BQ7)</f>
        <v>83.85</v>
      </c>
      <c r="BR6" s="21">
        <f t="shared" ref="BR6:BZ6" si="8">IF(BR7="",NA(),BR7)</f>
        <v>88.28</v>
      </c>
      <c r="BS6" s="21">
        <f t="shared" si="8"/>
        <v>88</v>
      </c>
      <c r="BT6" s="21">
        <f t="shared" si="8"/>
        <v>84.1</v>
      </c>
      <c r="BU6" s="21">
        <f t="shared" si="8"/>
        <v>75.040000000000006</v>
      </c>
      <c r="BV6" s="21">
        <f t="shared" si="8"/>
        <v>50.06</v>
      </c>
      <c r="BW6" s="21">
        <f t="shared" si="8"/>
        <v>49.38</v>
      </c>
      <c r="BX6" s="21">
        <f t="shared" si="8"/>
        <v>48.53</v>
      </c>
      <c r="BY6" s="21">
        <f t="shared" si="8"/>
        <v>46.11</v>
      </c>
      <c r="BZ6" s="21">
        <f t="shared" si="8"/>
        <v>45.55</v>
      </c>
      <c r="CA6" s="20" t="str">
        <f>IF(CA7="","",IF(CA7="-","【-】","【"&amp;SUBSTITUTE(TEXT(CA7,"#,##0.00"),"-","△")&amp;"】"))</f>
        <v>【46.20】</v>
      </c>
      <c r="CB6" s="21">
        <f>IF(CB7="",NA(),CB7)</f>
        <v>264.3</v>
      </c>
      <c r="CC6" s="21">
        <f t="shared" ref="CC6:CK6" si="9">IF(CC7="",NA(),CC7)</f>
        <v>251.94</v>
      </c>
      <c r="CD6" s="21">
        <f t="shared" si="9"/>
        <v>257.19</v>
      </c>
      <c r="CE6" s="21">
        <f t="shared" si="9"/>
        <v>265.91000000000003</v>
      </c>
      <c r="CF6" s="21">
        <f t="shared" si="9"/>
        <v>280.14999999999998</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53.85</v>
      </c>
      <c r="CN6" s="21">
        <f t="shared" ref="CN6:CV6" si="10">IF(CN7="",NA(),CN7)</f>
        <v>53.85</v>
      </c>
      <c r="CO6" s="21">
        <f t="shared" si="10"/>
        <v>53.57</v>
      </c>
      <c r="CP6" s="21">
        <f t="shared" si="10"/>
        <v>52.86</v>
      </c>
      <c r="CQ6" s="21">
        <f t="shared" si="10"/>
        <v>51.08</v>
      </c>
      <c r="CR6" s="21">
        <f t="shared" si="10"/>
        <v>47.35</v>
      </c>
      <c r="CS6" s="21">
        <f t="shared" si="10"/>
        <v>46.36</v>
      </c>
      <c r="CT6" s="21">
        <f t="shared" si="10"/>
        <v>46.45</v>
      </c>
      <c r="CU6" s="21">
        <f t="shared" si="10"/>
        <v>45.36</v>
      </c>
      <c r="CV6" s="21">
        <f t="shared" si="10"/>
        <v>45.93</v>
      </c>
      <c r="CW6" s="20" t="str">
        <f>IF(CW7="","",IF(CW7="-","【-】","【"&amp;SUBSTITUTE(TEXT(CW7,"#,##0.00"),"-","△")&amp;"】"))</f>
        <v>【46.29】</v>
      </c>
      <c r="CX6" s="21">
        <f>IF(CX7="",NA(),CX7)</f>
        <v>46.2</v>
      </c>
      <c r="CY6" s="21">
        <f t="shared" ref="CY6:DG6" si="11">IF(CY7="",NA(),CY7)</f>
        <v>48.96</v>
      </c>
      <c r="CZ6" s="21">
        <f t="shared" si="11"/>
        <v>49.46</v>
      </c>
      <c r="DA6" s="21">
        <f t="shared" si="11"/>
        <v>75.67</v>
      </c>
      <c r="DB6" s="21">
        <f t="shared" si="11"/>
        <v>72.78</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14338</v>
      </c>
      <c r="D7" s="23">
        <v>47</v>
      </c>
      <c r="E7" s="23">
        <v>18</v>
      </c>
      <c r="F7" s="23">
        <v>1</v>
      </c>
      <c r="G7" s="23">
        <v>0</v>
      </c>
      <c r="H7" s="23" t="s">
        <v>99</v>
      </c>
      <c r="I7" s="23" t="s">
        <v>100</v>
      </c>
      <c r="J7" s="23" t="s">
        <v>101</v>
      </c>
      <c r="K7" s="23" t="s">
        <v>102</v>
      </c>
      <c r="L7" s="23" t="s">
        <v>103</v>
      </c>
      <c r="M7" s="23" t="s">
        <v>104</v>
      </c>
      <c r="N7" s="24" t="s">
        <v>105</v>
      </c>
      <c r="O7" s="24" t="s">
        <v>106</v>
      </c>
      <c r="P7" s="24">
        <v>18.97</v>
      </c>
      <c r="Q7" s="24">
        <v>100</v>
      </c>
      <c r="R7" s="24">
        <v>4620</v>
      </c>
      <c r="S7" s="24">
        <v>2635</v>
      </c>
      <c r="T7" s="24">
        <v>48.64</v>
      </c>
      <c r="U7" s="24">
        <v>54.17</v>
      </c>
      <c r="V7" s="24">
        <v>485</v>
      </c>
      <c r="W7" s="24">
        <v>47.11</v>
      </c>
      <c r="X7" s="24">
        <v>10.3</v>
      </c>
      <c r="Y7" s="24">
        <v>85.09</v>
      </c>
      <c r="Z7" s="24">
        <v>84.48</v>
      </c>
      <c r="AA7" s="24">
        <v>84.19</v>
      </c>
      <c r="AB7" s="24">
        <v>84.09</v>
      </c>
      <c r="AC7" s="24">
        <v>83.98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862.99</v>
      </c>
      <c r="BL7" s="24">
        <v>782.91</v>
      </c>
      <c r="BM7" s="24">
        <v>783.21</v>
      </c>
      <c r="BN7" s="24">
        <v>902.04</v>
      </c>
      <c r="BO7" s="24">
        <v>992.16</v>
      </c>
      <c r="BP7" s="24">
        <v>967.97</v>
      </c>
      <c r="BQ7" s="24">
        <v>83.85</v>
      </c>
      <c r="BR7" s="24">
        <v>88.28</v>
      </c>
      <c r="BS7" s="24">
        <v>88</v>
      </c>
      <c r="BT7" s="24">
        <v>84.1</v>
      </c>
      <c r="BU7" s="24">
        <v>75.040000000000006</v>
      </c>
      <c r="BV7" s="24">
        <v>50.06</v>
      </c>
      <c r="BW7" s="24">
        <v>49.38</v>
      </c>
      <c r="BX7" s="24">
        <v>48.53</v>
      </c>
      <c r="BY7" s="24">
        <v>46.11</v>
      </c>
      <c r="BZ7" s="24">
        <v>45.55</v>
      </c>
      <c r="CA7" s="24">
        <v>46.2</v>
      </c>
      <c r="CB7" s="24">
        <v>264.3</v>
      </c>
      <c r="CC7" s="24">
        <v>251.94</v>
      </c>
      <c r="CD7" s="24">
        <v>257.19</v>
      </c>
      <c r="CE7" s="24">
        <v>265.91000000000003</v>
      </c>
      <c r="CF7" s="24">
        <v>280.14999999999998</v>
      </c>
      <c r="CG7" s="24">
        <v>309.22000000000003</v>
      </c>
      <c r="CH7" s="24">
        <v>316.97000000000003</v>
      </c>
      <c r="CI7" s="24">
        <v>326.17</v>
      </c>
      <c r="CJ7" s="24">
        <v>336.93</v>
      </c>
      <c r="CK7" s="24">
        <v>331.17</v>
      </c>
      <c r="CL7" s="24">
        <v>332.82</v>
      </c>
      <c r="CM7" s="24">
        <v>53.85</v>
      </c>
      <c r="CN7" s="24">
        <v>53.85</v>
      </c>
      <c r="CO7" s="24">
        <v>53.57</v>
      </c>
      <c r="CP7" s="24">
        <v>52.86</v>
      </c>
      <c r="CQ7" s="24">
        <v>51.08</v>
      </c>
      <c r="CR7" s="24">
        <v>47.35</v>
      </c>
      <c r="CS7" s="24">
        <v>46.36</v>
      </c>
      <c r="CT7" s="24">
        <v>46.45</v>
      </c>
      <c r="CU7" s="24">
        <v>45.36</v>
      </c>
      <c r="CV7" s="24">
        <v>45.93</v>
      </c>
      <c r="CW7" s="24">
        <v>46.29</v>
      </c>
      <c r="CX7" s="24">
        <v>46.2</v>
      </c>
      <c r="CY7" s="24">
        <v>48.96</v>
      </c>
      <c r="CZ7" s="24">
        <v>49.46</v>
      </c>
      <c r="DA7" s="24">
        <v>75.67</v>
      </c>
      <c r="DB7" s="24">
        <v>72.78</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片山　桂司</cp:lastModifiedBy>
  <dcterms:created xsi:type="dcterms:W3CDTF">2024-12-19T01:49:37Z</dcterms:created>
  <dcterms:modified xsi:type="dcterms:W3CDTF">2025-01-27T01:49:33Z</dcterms:modified>
  <cp:category/>
</cp:coreProperties>
</file>